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claringtonnet.sharepoint.com/sites/Tax/Billing/2025 FINAL BILLING AND PREPARATION/"/>
    </mc:Choice>
  </mc:AlternateContent>
  <xr:revisionPtr revIDLastSave="64" documentId="13_ncr:1_{C440F3D5-F9EA-4D19-9C8D-C5ACC729A928}" xr6:coauthVersionLast="47" xr6:coauthVersionMax="47" xr10:uidLastSave="{8BDD11F1-7C6D-4D82-B3D2-A4417E811BEE}"/>
  <bookViews>
    <workbookView xWindow="-120" yWindow="-120" windowWidth="29040" windowHeight="15840" xr2:uid="{00000000-000D-0000-FFFF-FFFF00000000}"/>
  </bookViews>
  <sheets>
    <sheet name="2025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E48" i="1"/>
  <c r="E47" i="1"/>
  <c r="E46" i="1"/>
  <c r="E45" i="1"/>
  <c r="E44" i="1"/>
  <c r="D49" i="1"/>
  <c r="D48" i="1"/>
  <c r="D47" i="1"/>
  <c r="D46" i="1"/>
  <c r="D45" i="1"/>
  <c r="D44" i="1"/>
  <c r="C49" i="1"/>
  <c r="C48" i="1"/>
  <c r="C47" i="1"/>
  <c r="C46" i="1"/>
  <c r="C45" i="1"/>
  <c r="C44" i="1"/>
  <c r="F44" i="1" l="1"/>
  <c r="C18" i="1"/>
  <c r="C17" i="1"/>
  <c r="C16" i="1"/>
  <c r="C22" i="1" s="1"/>
  <c r="F45" i="1"/>
  <c r="F46" i="1"/>
  <c r="F47" i="1"/>
  <c r="F48" i="1"/>
  <c r="F49" i="1"/>
  <c r="C11" i="1"/>
  <c r="C13" i="1" s="1"/>
  <c r="C36" i="1" l="1"/>
  <c r="C23" i="1"/>
  <c r="C19" i="1" l="1"/>
  <c r="C28" i="1"/>
  <c r="C32" i="1"/>
  <c r="C33" i="1"/>
  <c r="C25" i="1"/>
  <c r="C27" i="1"/>
  <c r="C31" i="1"/>
  <c r="C37" i="1"/>
  <c r="C24" i="1"/>
  <c r="C26" i="1"/>
  <c r="C34" i="1"/>
  <c r="C29" i="1"/>
  <c r="C30" i="1"/>
  <c r="C35" i="1"/>
  <c r="C38" i="1"/>
  <c r="C39" i="1" l="1"/>
</calcChain>
</file>

<file path=xl/sharedStrings.xml><?xml version="1.0" encoding="utf-8"?>
<sst xmlns="http://schemas.openxmlformats.org/spreadsheetml/2006/main" count="50" uniqueCount="47">
  <si>
    <t>2025 Property Tax Calculator</t>
  </si>
  <si>
    <t xml:space="preserve">Please note: This calculator is to be used for information purposes only. Amounts shown on the Tax Bill would be the official amount due and payable. </t>
  </si>
  <si>
    <t xml:space="preserve">Current Value Assessment (CVA) is determined by the Municipal Property Assessment Corporation (MPAC) and represents an assessment value as of January 1, 2016. </t>
  </si>
  <si>
    <t>Registered owners may contact Taxation Services to obtain their assessment value. Otherwise, enter an estimated CVA to be used for information purposes.</t>
  </si>
  <si>
    <t>2025 Current Value Assessment</t>
  </si>
  <si>
    <t>Assessment Class</t>
  </si>
  <si>
    <t>Select Property Class</t>
  </si>
  <si>
    <t>2025 Tax Rate</t>
  </si>
  <si>
    <t>Total Taxes Levied</t>
  </si>
  <si>
    <t>Breakdown</t>
  </si>
  <si>
    <t>Clarington</t>
  </si>
  <si>
    <t>Region</t>
  </si>
  <si>
    <t>School Board</t>
  </si>
  <si>
    <t>Breakdown of Clarington's Portion</t>
  </si>
  <si>
    <t>Emergency and Fire Services</t>
  </si>
  <si>
    <t>Capital Financing</t>
  </si>
  <si>
    <t>Public works*</t>
  </si>
  <si>
    <t>Recreation Facilities and Programs</t>
  </si>
  <si>
    <t>Corporate Support</t>
  </si>
  <si>
    <t>Winter Maintenance</t>
  </si>
  <si>
    <t>Libraries/Museums</t>
  </si>
  <si>
    <t>Planning and Infrastructure Services</t>
  </si>
  <si>
    <t>Debt Servicing</t>
  </si>
  <si>
    <t>Economic Development</t>
  </si>
  <si>
    <t>Municipal Law and Parking Enforcement</t>
  </si>
  <si>
    <t>Communications</t>
  </si>
  <si>
    <t>Community Grants and Sponsorships</t>
  </si>
  <si>
    <t>Animal Services</t>
  </si>
  <si>
    <t>Building Inspection</t>
  </si>
  <si>
    <t>Crossing Guards</t>
  </si>
  <si>
    <t xml:space="preserve">Culture </t>
  </si>
  <si>
    <t>*Includes Roads, Parks, Cemeteries, Buildings, Streetlights &amp; Sidewalk Maintenance etc.</t>
  </si>
  <si>
    <t>**Calculator does not include Business Improvement Area Rates or Local Improvements</t>
  </si>
  <si>
    <t>Education</t>
  </si>
  <si>
    <t>Combined</t>
  </si>
  <si>
    <t>Residential</t>
  </si>
  <si>
    <t>R T</t>
  </si>
  <si>
    <t xml:space="preserve">Farm </t>
  </si>
  <si>
    <t>F T</t>
  </si>
  <si>
    <t>Commercial</t>
  </si>
  <si>
    <t>C T</t>
  </si>
  <si>
    <t>Industrial</t>
  </si>
  <si>
    <t>I T</t>
  </si>
  <si>
    <t>Managed Forest</t>
  </si>
  <si>
    <t>T T</t>
  </si>
  <si>
    <t>Multi-Residential</t>
  </si>
  <si>
    <t>M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</si>
</sst>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00%"/>
    <numFmt numFmtId="167" formatCode="_(* #,##0_);_(* \(#,##0\);_(* &quot;-&quot;??_);_(@_)"/>
    <numFmt numFmtId="168" formatCode="0.0000000"/>
    <numFmt numFmtId="169" formatCode="&quot;$&quot;#,##0.00"/>
    <numFmt numFmtId="170" formatCode="0.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Arial Black"/>
      <family val="2"/>
    </font>
    <font>
      <b/>
      <u/>
      <sz val="11"/>
      <color theme="1"/>
      <name val="Calibri"/>
      <family val="2"/>
      <scheme val="minor"/>
    </font>
    <font>
      <sz val="18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5" fillId="0" borderId="0" xfId="0" applyFont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166" fontId="0" fillId="0" borderId="0" xfId="0" applyNumberFormat="1"/>
    <xf numFmtId="164" fontId="0" fillId="0" borderId="1" xfId="2" applyFont="1" applyBorder="1" applyProtection="1"/>
    <xf numFmtId="0" fontId="4" fillId="0" borderId="0" xfId="0" applyFont="1"/>
    <xf numFmtId="164" fontId="0" fillId="0" borderId="0" xfId="2" applyFont="1" applyProtection="1"/>
    <xf numFmtId="165" fontId="0" fillId="0" borderId="0" xfId="1" applyFont="1" applyProtection="1"/>
    <xf numFmtId="164" fontId="0" fillId="0" borderId="1" xfId="0" applyNumberFormat="1" applyBorder="1"/>
    <xf numFmtId="168" fontId="0" fillId="0" borderId="0" xfId="0" applyNumberFormat="1"/>
    <xf numFmtId="167" fontId="0" fillId="2" borderId="0" xfId="1" applyNumberFormat="1" applyFont="1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0" borderId="0" xfId="0" applyAlignment="1">
      <alignment wrapText="1"/>
    </xf>
    <xf numFmtId="0" fontId="1" fillId="0" borderId="0" xfId="3"/>
    <xf numFmtId="169" fontId="1" fillId="3" borderId="0" xfId="4" applyNumberFormat="1" applyFont="1" applyFill="1"/>
    <xf numFmtId="170" fontId="0" fillId="0" borderId="0" xfId="0" applyNumberFormat="1"/>
  </cellXfs>
  <cellStyles count="5">
    <cellStyle name="Comma" xfId="1" builtinId="3"/>
    <cellStyle name="Currency" xfId="2" builtinId="4"/>
    <cellStyle name="Currency 2" xfId="4" xr:uid="{1773EABC-5A7D-4E0D-9547-93430BA7EDB2}"/>
    <cellStyle name="Normal" xfId="0" builtinId="0"/>
    <cellStyle name="Normal 2" xfId="3" xr:uid="{9C3AD8C7-2DC8-44C0-A7EA-0BCBAD6B29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22860</xdr:rowOff>
    </xdr:from>
    <xdr:to>
      <xdr:col>0</xdr:col>
      <xdr:colOff>1577341</xdr:colOff>
      <xdr:row>1</xdr:row>
      <xdr:rowOff>19657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2860"/>
          <a:ext cx="1531620" cy="4044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laringtonnet.sharepoint.com/sites/Tax/Billing/2025%20Final%20Tax%20Rate%20for%20Laminating.xlsx" TargetMode="External"/><Relationship Id="rId1" Type="http://schemas.openxmlformats.org/officeDocument/2006/relationships/externalLinkPath" Target="/sites/Tax/Billing/2025%20Final%20Tax%20Rate%20for%20Lamina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4">
          <cell r="B4" t="str">
            <v>R T</v>
          </cell>
          <cell r="C4">
            <v>7.4486899999999991E-3</v>
          </cell>
          <cell r="D4">
            <v>1.5299999999999999E-3</v>
          </cell>
          <cell r="E4">
            <v>4.6715100000000002E-3</v>
          </cell>
        </row>
        <row r="5">
          <cell r="B5" t="str">
            <v>R H</v>
          </cell>
          <cell r="C5">
            <v>7.4486899999999991E-3</v>
          </cell>
          <cell r="D5">
            <v>1.5299999999999999E-3</v>
          </cell>
          <cell r="E5">
            <v>4.6715100000000002E-3</v>
          </cell>
        </row>
        <row r="6">
          <cell r="B6" t="str">
            <v>R F</v>
          </cell>
          <cell r="C6">
            <v>7.4486899999999991E-3</v>
          </cell>
          <cell r="D6">
            <v>1.5299999999999999E-3</v>
          </cell>
          <cell r="E6">
            <v>4.6715100000000002E-3</v>
          </cell>
        </row>
        <row r="7">
          <cell r="B7" t="str">
            <v>R P</v>
          </cell>
          <cell r="C7">
            <v>7.4486899999999991E-3</v>
          </cell>
          <cell r="D7">
            <v>1.5299999999999999E-3</v>
          </cell>
          <cell r="E7">
            <v>4.6715100000000002E-3</v>
          </cell>
        </row>
        <row r="8">
          <cell r="B8" t="str">
            <v>R G</v>
          </cell>
          <cell r="C8">
            <v>7.4486899999999991E-3</v>
          </cell>
          <cell r="D8">
            <v>0</v>
          </cell>
          <cell r="E8">
            <v>4.6715100000000002E-3</v>
          </cell>
        </row>
        <row r="9">
          <cell r="B9" t="str">
            <v>F T</v>
          </cell>
          <cell r="C9">
            <v>1.48974E-3</v>
          </cell>
          <cell r="D9">
            <v>3.8249999999999997E-4</v>
          </cell>
          <cell r="E9">
            <v>9.343E-4</v>
          </cell>
        </row>
        <row r="10">
          <cell r="B10" t="str">
            <v>F P</v>
          </cell>
          <cell r="C10">
            <v>1.48974E-3</v>
          </cell>
          <cell r="D10">
            <v>3.8249999999999997E-4</v>
          </cell>
          <cell r="E10">
            <v>9.343E-4</v>
          </cell>
        </row>
        <row r="11">
          <cell r="B11" t="str">
            <v>M T</v>
          </cell>
          <cell r="C11">
            <v>1.3902980000000001E-2</v>
          </cell>
          <cell r="D11">
            <v>1.5299999999999999E-3</v>
          </cell>
          <cell r="E11">
            <v>8.7193700000000006E-3</v>
          </cell>
        </row>
        <row r="12">
          <cell r="B12" t="str">
            <v>N T</v>
          </cell>
          <cell r="C12">
            <v>8.1935500000000008E-3</v>
          </cell>
          <cell r="D12">
            <v>1.5299999999999999E-3</v>
          </cell>
          <cell r="E12">
            <v>5.1386599999999998E-3</v>
          </cell>
        </row>
        <row r="13">
          <cell r="B13" t="str">
            <v>C T</v>
          </cell>
          <cell r="C13">
            <v>1.0800590000000001E-2</v>
          </cell>
          <cell r="D13">
            <v>8.8000000000000005E-3</v>
          </cell>
          <cell r="E13">
            <v>6.7736899999999997E-3</v>
          </cell>
        </row>
        <row r="14">
          <cell r="B14" t="str">
            <v>C 0</v>
          </cell>
          <cell r="C14">
            <v>1.0800590000000001E-2</v>
          </cell>
          <cell r="D14">
            <v>2.2000000000000001E-3</v>
          </cell>
          <cell r="E14">
            <v>6.7736899999999997E-3</v>
          </cell>
        </row>
        <row r="15">
          <cell r="B15" t="str">
            <v>C 7</v>
          </cell>
          <cell r="C15">
            <v>1.0800590000000001E-2</v>
          </cell>
          <cell r="D15">
            <v>2.2000000000000001E-3</v>
          </cell>
          <cell r="E15">
            <v>6.7736899999999997E-3</v>
          </cell>
        </row>
        <row r="16">
          <cell r="B16" t="str">
            <v>C H</v>
          </cell>
          <cell r="C16">
            <v>1.0800590000000001E-2</v>
          </cell>
          <cell r="D16">
            <v>9.7999999999999997E-3</v>
          </cell>
          <cell r="E16">
            <v>6.7736899999999997E-3</v>
          </cell>
        </row>
        <row r="17">
          <cell r="B17" t="str">
            <v>C F</v>
          </cell>
          <cell r="C17">
            <v>1.0800590000000001E-2</v>
          </cell>
          <cell r="D17">
            <v>9.7999999999999997E-3</v>
          </cell>
          <cell r="E17">
            <v>6.7736899999999997E-3</v>
          </cell>
        </row>
        <row r="18">
          <cell r="B18" t="str">
            <v>C G</v>
          </cell>
          <cell r="C18">
            <v>1.0800590000000001E-2</v>
          </cell>
          <cell r="D18">
            <v>0</v>
          </cell>
          <cell r="E18">
            <v>6.7736899999999997E-3</v>
          </cell>
        </row>
        <row r="19">
          <cell r="B19" t="str">
            <v>C P</v>
          </cell>
          <cell r="C19">
            <v>1.0800590000000001E-2</v>
          </cell>
          <cell r="D19">
            <v>8.8000000000000005E-3</v>
          </cell>
          <cell r="E19">
            <v>6.7736899999999997E-3</v>
          </cell>
        </row>
        <row r="20">
          <cell r="B20" t="str">
            <v>C Q</v>
          </cell>
          <cell r="C20">
            <v>1.0800590000000001E-2</v>
          </cell>
          <cell r="D20">
            <v>8.8000000000000005E-3</v>
          </cell>
          <cell r="E20">
            <v>6.7736899999999997E-3</v>
          </cell>
        </row>
        <row r="21">
          <cell r="B21" t="str">
            <v>C U</v>
          </cell>
          <cell r="C21">
            <v>1.0800590000000001E-2</v>
          </cell>
          <cell r="D21">
            <v>8.8000000000000005E-3</v>
          </cell>
          <cell r="E21">
            <v>6.7736899999999997E-3</v>
          </cell>
        </row>
        <row r="22">
          <cell r="B22" t="str">
            <v>C X</v>
          </cell>
          <cell r="C22">
            <v>1.0800590000000001E-2</v>
          </cell>
          <cell r="D22">
            <v>8.8000000000000005E-3</v>
          </cell>
          <cell r="E22">
            <v>6.7736899999999997E-3</v>
          </cell>
        </row>
        <row r="23">
          <cell r="B23" t="str">
            <v>C Z</v>
          </cell>
          <cell r="C23">
            <v>1.0800590000000001E-2</v>
          </cell>
          <cell r="D23">
            <v>0</v>
          </cell>
          <cell r="E23">
            <v>6.7736899999999997E-3</v>
          </cell>
        </row>
        <row r="24">
          <cell r="B24" t="str">
            <v>G T</v>
          </cell>
          <cell r="C24">
            <v>1.0800590000000001E-2</v>
          </cell>
          <cell r="D24">
            <v>8.8000000000000005E-3</v>
          </cell>
          <cell r="E24">
            <v>6.7736899999999997E-3</v>
          </cell>
        </row>
        <row r="25">
          <cell r="B25" t="str">
            <v>D H</v>
          </cell>
          <cell r="C25">
            <v>1.0800590000000001E-2</v>
          </cell>
          <cell r="D25">
            <v>9.7999999999999997E-3</v>
          </cell>
          <cell r="E25">
            <v>6.7736899999999997E-3</v>
          </cell>
        </row>
        <row r="26">
          <cell r="B26" t="str">
            <v>D T</v>
          </cell>
          <cell r="C26">
            <v>1.0800590000000001E-2</v>
          </cell>
          <cell r="D26">
            <v>8.8000000000000005E-3</v>
          </cell>
          <cell r="E26">
            <v>6.7736899999999997E-3</v>
          </cell>
        </row>
        <row r="27">
          <cell r="B27" t="str">
            <v>S T</v>
          </cell>
          <cell r="C27">
            <v>1.0800590000000001E-2</v>
          </cell>
          <cell r="D27">
            <v>8.8000000000000005E-3</v>
          </cell>
          <cell r="E27">
            <v>6.7736899999999997E-3</v>
          </cell>
        </row>
        <row r="28">
          <cell r="B28" t="str">
            <v>S U</v>
          </cell>
          <cell r="C28">
            <v>1.0800590000000001E-2</v>
          </cell>
          <cell r="D28">
            <v>8.8000000000000005E-3</v>
          </cell>
          <cell r="E28">
            <v>6.7736899999999997E-3</v>
          </cell>
        </row>
        <row r="29">
          <cell r="B29" t="str">
            <v>I T</v>
          </cell>
          <cell r="C29">
            <v>1.507243E-2</v>
          </cell>
          <cell r="D29">
            <v>8.8000000000000005E-3</v>
          </cell>
          <cell r="E29">
            <v>9.4528000000000008E-3</v>
          </cell>
        </row>
        <row r="30">
          <cell r="B30" t="str">
            <v>I 0</v>
          </cell>
          <cell r="C30">
            <v>1.507243E-2</v>
          </cell>
          <cell r="D30">
            <v>2.2000000000000001E-3</v>
          </cell>
          <cell r="E30">
            <v>9.4528000000000008E-3</v>
          </cell>
        </row>
        <row r="31">
          <cell r="B31" t="str">
            <v>I 7</v>
          </cell>
          <cell r="C31">
            <v>1.507243E-2</v>
          </cell>
          <cell r="D31">
            <v>2.2000000000000001E-3</v>
          </cell>
          <cell r="E31">
            <v>9.4528000000000008E-3</v>
          </cell>
        </row>
        <row r="32">
          <cell r="B32" t="str">
            <v>I F</v>
          </cell>
          <cell r="C32">
            <v>1.507243E-2</v>
          </cell>
          <cell r="D32">
            <v>1.2500000000000001E-2</v>
          </cell>
          <cell r="E32">
            <v>9.4528000000000008E-3</v>
          </cell>
        </row>
        <row r="33">
          <cell r="B33" t="str">
            <v>I H</v>
          </cell>
          <cell r="C33">
            <v>1.507243E-2</v>
          </cell>
          <cell r="D33">
            <v>1.2500000000000001E-2</v>
          </cell>
          <cell r="E33">
            <v>9.4528000000000008E-3</v>
          </cell>
        </row>
        <row r="34">
          <cell r="B34" t="str">
            <v>I K</v>
          </cell>
          <cell r="C34">
            <v>1.507243E-2</v>
          </cell>
          <cell r="D34">
            <v>1.2500000000000001E-2</v>
          </cell>
          <cell r="E34">
            <v>9.4528000000000008E-3</v>
          </cell>
        </row>
        <row r="35">
          <cell r="B35" t="str">
            <v>I U</v>
          </cell>
          <cell r="C35">
            <v>1.507243E-2</v>
          </cell>
          <cell r="D35">
            <v>8.8000000000000005E-3</v>
          </cell>
          <cell r="E35">
            <v>9.4528000000000008E-3</v>
          </cell>
        </row>
        <row r="36">
          <cell r="B36" t="str">
            <v>I X</v>
          </cell>
          <cell r="C36">
            <v>1.507243E-2</v>
          </cell>
          <cell r="D36">
            <v>8.8000000000000005E-3</v>
          </cell>
          <cell r="E36">
            <v>9.4528000000000008E-3</v>
          </cell>
        </row>
        <row r="37">
          <cell r="B37" t="str">
            <v>I Z</v>
          </cell>
          <cell r="C37">
            <v>1.507243E-2</v>
          </cell>
          <cell r="D37">
            <v>0</v>
          </cell>
          <cell r="E37">
            <v>9.4528000000000008E-3</v>
          </cell>
        </row>
        <row r="38">
          <cell r="B38" t="str">
            <v>L T</v>
          </cell>
          <cell r="C38">
            <v>1.507243E-2</v>
          </cell>
          <cell r="D38">
            <v>8.8000000000000005E-3</v>
          </cell>
          <cell r="E38">
            <v>9.4528000000000008E-3</v>
          </cell>
        </row>
        <row r="39">
          <cell r="B39" t="str">
            <v>L S</v>
          </cell>
          <cell r="C39">
            <v>1.507243E-2</v>
          </cell>
          <cell r="D39">
            <v>1.2500000000000001E-2</v>
          </cell>
          <cell r="E39">
            <v>9.4528000000000008E-3</v>
          </cell>
        </row>
        <row r="40">
          <cell r="B40" t="str">
            <v>L I</v>
          </cell>
          <cell r="C40">
            <v>1.507243E-2</v>
          </cell>
          <cell r="D40">
            <v>1.2500000000000001E-2</v>
          </cell>
          <cell r="E40">
            <v>9.4528000000000008E-3</v>
          </cell>
        </row>
        <row r="41">
          <cell r="B41" t="str">
            <v>L N</v>
          </cell>
          <cell r="C41">
            <v>1.507243E-2</v>
          </cell>
          <cell r="D41">
            <v>1.2500000000000001E-2</v>
          </cell>
          <cell r="E41">
            <v>9.4528000000000008E-3</v>
          </cell>
        </row>
        <row r="42">
          <cell r="B42" t="str">
            <v>L K</v>
          </cell>
          <cell r="C42">
            <v>1.507243E-2</v>
          </cell>
          <cell r="D42">
            <v>1.2500000000000001E-2</v>
          </cell>
          <cell r="E42">
            <v>9.4528000000000008E-3</v>
          </cell>
        </row>
        <row r="43">
          <cell r="B43" t="str">
            <v>L U</v>
          </cell>
          <cell r="C43">
            <v>1.507243E-2</v>
          </cell>
          <cell r="D43">
            <v>8.8000000000000005E-3</v>
          </cell>
          <cell r="E43">
            <v>9.4528000000000008E-3</v>
          </cell>
        </row>
        <row r="44">
          <cell r="B44" t="str">
            <v>V T</v>
          </cell>
          <cell r="C44">
            <v>1.2264520000000001E-2</v>
          </cell>
          <cell r="D44">
            <v>5.11E-3</v>
          </cell>
          <cell r="E44">
            <v>7.6918000000000004E-3</v>
          </cell>
        </row>
        <row r="45">
          <cell r="B45" t="str">
            <v>P T</v>
          </cell>
          <cell r="C45">
            <v>9.1574199999999994E-3</v>
          </cell>
          <cell r="D45">
            <v>8.8000000000000005E-3</v>
          </cell>
          <cell r="E45">
            <v>5.7431499999999998E-3</v>
          </cell>
        </row>
        <row r="46">
          <cell r="B46" t="str">
            <v>T T</v>
          </cell>
          <cell r="C46">
            <v>1.8621800000000002E-3</v>
          </cell>
          <cell r="D46">
            <v>3.8249999999999997E-4</v>
          </cell>
          <cell r="E46">
            <v>1.16788E-3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workbookViewId="0">
      <selection activeCell="K35" sqref="K35"/>
    </sheetView>
  </sheetViews>
  <sheetFormatPr defaultColWidth="8.85546875" defaultRowHeight="15" x14ac:dyDescent="0.25"/>
  <cols>
    <col min="1" max="1" width="38.85546875" customWidth="1"/>
    <col min="2" max="2" width="12.85546875" hidden="1" customWidth="1"/>
    <col min="3" max="3" width="21.28515625" customWidth="1"/>
    <col min="4" max="4" width="15.7109375" customWidth="1"/>
    <col min="5" max="5" width="14.42578125" customWidth="1"/>
    <col min="6" max="6" width="11.85546875" customWidth="1"/>
    <col min="8" max="8" width="21.5703125" customWidth="1"/>
  </cols>
  <sheetData>
    <row r="1" spans="1:8" ht="32.450000000000003" customHeight="1" x14ac:dyDescent="0.25"/>
    <row r="2" spans="1:8" ht="33.75" x14ac:dyDescent="0.65">
      <c r="A2" s="1" t="s">
        <v>0</v>
      </c>
      <c r="B2" s="2"/>
    </row>
    <row r="3" spans="1:8" x14ac:dyDescent="0.25">
      <c r="A3" t="s">
        <v>1</v>
      </c>
    </row>
    <row r="4" spans="1:8" x14ac:dyDescent="0.25">
      <c r="A4" t="s">
        <v>2</v>
      </c>
    </row>
    <row r="5" spans="1:8" x14ac:dyDescent="0.25">
      <c r="A5" t="s">
        <v>3</v>
      </c>
    </row>
    <row r="7" spans="1:8" ht="14.45" customHeight="1" x14ac:dyDescent="0.25">
      <c r="A7" s="3" t="s">
        <v>4</v>
      </c>
      <c r="B7" s="3"/>
      <c r="C7" s="12">
        <v>424000</v>
      </c>
      <c r="D7" s="14"/>
      <c r="E7" s="14"/>
      <c r="F7" s="14"/>
      <c r="G7" s="14"/>
      <c r="H7" s="14"/>
    </row>
    <row r="8" spans="1:8" x14ac:dyDescent="0.25">
      <c r="A8" s="3"/>
      <c r="B8" s="3"/>
      <c r="C8" s="4"/>
      <c r="D8" s="14"/>
      <c r="E8" s="14"/>
      <c r="F8" s="14"/>
      <c r="G8" s="14"/>
      <c r="H8" s="14"/>
    </row>
    <row r="9" spans="1:8" x14ac:dyDescent="0.25">
      <c r="A9" s="3"/>
      <c r="B9" s="3"/>
      <c r="C9" s="4"/>
      <c r="D9" s="14"/>
      <c r="E9" s="14"/>
      <c r="F9" s="14"/>
      <c r="G9" s="14"/>
      <c r="H9" s="14"/>
    </row>
    <row r="10" spans="1:8" x14ac:dyDescent="0.25">
      <c r="A10" s="3" t="s">
        <v>5</v>
      </c>
      <c r="B10" s="3"/>
      <c r="C10" s="13" t="s">
        <v>35</v>
      </c>
    </row>
    <row r="11" spans="1:8" x14ac:dyDescent="0.25">
      <c r="A11" s="3" t="s">
        <v>7</v>
      </c>
      <c r="B11" s="3"/>
      <c r="C11" s="5">
        <f>IF(C10=A45,F45,0)+IF(C10=A46,F46,0)+IF(C10=A47,F47,0)+IF(C10=A48,F48,0)+IF(C10=A49,F49,0)+IF(C10=A44,F44,0)</f>
        <v>1.3650199999999999E-2</v>
      </c>
    </row>
    <row r="12" spans="1:8" x14ac:dyDescent="0.25">
      <c r="A12" s="3"/>
      <c r="B12" s="3"/>
    </row>
    <row r="13" spans="1:8" ht="15.75" thickBot="1" x14ac:dyDescent="0.3">
      <c r="A13" s="3" t="s">
        <v>8</v>
      </c>
      <c r="B13" s="3"/>
      <c r="C13" s="6">
        <f>C7*C11</f>
        <v>5787.6848</v>
      </c>
    </row>
    <row r="14" spans="1:8" ht="15.75" thickTop="1" x14ac:dyDescent="0.25">
      <c r="A14" s="3"/>
      <c r="B14" s="3"/>
    </row>
    <row r="15" spans="1:8" x14ac:dyDescent="0.25">
      <c r="A15" s="7" t="s">
        <v>9</v>
      </c>
      <c r="B15" s="7"/>
    </row>
    <row r="16" spans="1:8" x14ac:dyDescent="0.25">
      <c r="A16" s="3" t="s">
        <v>10</v>
      </c>
      <c r="B16" s="3"/>
      <c r="C16" s="8">
        <f>IF(C10=A44,C7*E44,0)+IF(C10=A45,C7*E45,0)+IF(C10=A46,C7*E46,0)+IF(C10=A47,C7*E47,0)+IF(C10=A48,C7*E48,0)+IF(C10=A49,C7*E49,0)</f>
        <v>1980.7202400000001</v>
      </c>
    </row>
    <row r="17" spans="1:3" x14ac:dyDescent="0.25">
      <c r="A17" s="3" t="s">
        <v>11</v>
      </c>
      <c r="B17" s="3"/>
      <c r="C17" s="9">
        <f>IF(C10=A44,C7*C44,0)+IF(C10=A45,C7*C45,0)+IF(C10=A46,C7*C46,0)+IF(C10=A47,C7*C47,0)+IF(C10=A48,C7*C48,0)+IF(C10=A49,C7*C49,0)</f>
        <v>3158.2445599999996</v>
      </c>
    </row>
    <row r="18" spans="1:3" x14ac:dyDescent="0.25">
      <c r="A18" s="3" t="s">
        <v>12</v>
      </c>
      <c r="B18" s="3"/>
      <c r="C18" s="9">
        <f>IF(C10=A44,C7*D44,0)+IF(C10=A45,C7*D45,0)+IF(C10=A46,C7*D46,0)+IF(C10=A47,C7*D47,0)+IF(C10=A48,C7*D48,0)+IF(C10=A49,C7*D49,0)</f>
        <v>648.71999999999991</v>
      </c>
    </row>
    <row r="19" spans="1:3" ht="15.75" thickBot="1" x14ac:dyDescent="0.3">
      <c r="C19" s="10">
        <f>SUM(C16:C18)</f>
        <v>5787.6848</v>
      </c>
    </row>
    <row r="20" spans="1:3" ht="15.75" thickTop="1" x14ac:dyDescent="0.25"/>
    <row r="21" spans="1:3" x14ac:dyDescent="0.25">
      <c r="A21" s="7" t="s">
        <v>13</v>
      </c>
      <c r="B21" s="7"/>
    </row>
    <row r="22" spans="1:3" x14ac:dyDescent="0.25">
      <c r="A22" s="15" t="s">
        <v>14</v>
      </c>
      <c r="B22" s="16">
        <v>18.63</v>
      </c>
      <c r="C22" s="8">
        <f>$C$16*B22%</f>
        <v>369.00818071200001</v>
      </c>
    </row>
    <row r="23" spans="1:3" x14ac:dyDescent="0.25">
      <c r="A23" s="15" t="s">
        <v>15</v>
      </c>
      <c r="B23" s="16">
        <v>14.71</v>
      </c>
      <c r="C23" s="9">
        <f t="shared" ref="C23:C38" si="0">$C$16*B23%</f>
        <v>291.36394730400002</v>
      </c>
    </row>
    <row r="24" spans="1:3" x14ac:dyDescent="0.25">
      <c r="A24" s="15" t="s">
        <v>16</v>
      </c>
      <c r="B24" s="16">
        <v>15.42</v>
      </c>
      <c r="C24" s="9">
        <f t="shared" si="0"/>
        <v>305.42706100800001</v>
      </c>
    </row>
    <row r="25" spans="1:3" x14ac:dyDescent="0.25">
      <c r="A25" s="15" t="s">
        <v>17</v>
      </c>
      <c r="B25" s="16">
        <v>13.37</v>
      </c>
      <c r="C25" s="9">
        <f t="shared" si="0"/>
        <v>264.82229608799997</v>
      </c>
    </row>
    <row r="26" spans="1:3" x14ac:dyDescent="0.25">
      <c r="A26" s="15" t="s">
        <v>18</v>
      </c>
      <c r="B26" s="16">
        <v>10.79</v>
      </c>
      <c r="C26" s="9">
        <f t="shared" si="0"/>
        <v>213.719713896</v>
      </c>
    </row>
    <row r="27" spans="1:3" x14ac:dyDescent="0.25">
      <c r="A27" s="15" t="s">
        <v>19</v>
      </c>
      <c r="B27" s="16">
        <v>5.1100000000000003</v>
      </c>
      <c r="C27" s="9">
        <f t="shared" si="0"/>
        <v>101.21480426400002</v>
      </c>
    </row>
    <row r="28" spans="1:3" x14ac:dyDescent="0.25">
      <c r="A28" s="15" t="s">
        <v>20</v>
      </c>
      <c r="B28" s="16">
        <v>5.69</v>
      </c>
      <c r="C28" s="9">
        <f t="shared" si="0"/>
        <v>112.70298165600002</v>
      </c>
    </row>
    <row r="29" spans="1:3" x14ac:dyDescent="0.25">
      <c r="A29" s="15" t="s">
        <v>21</v>
      </c>
      <c r="B29" s="16">
        <v>4.49</v>
      </c>
      <c r="C29" s="9">
        <f t="shared" si="0"/>
        <v>88.934338776000004</v>
      </c>
    </row>
    <row r="30" spans="1:3" x14ac:dyDescent="0.25">
      <c r="A30" s="15" t="s">
        <v>22</v>
      </c>
      <c r="B30" s="16">
        <v>3.48</v>
      </c>
      <c r="C30" s="9">
        <f t="shared" si="0"/>
        <v>68.929064351999997</v>
      </c>
    </row>
    <row r="31" spans="1:3" x14ac:dyDescent="0.25">
      <c r="A31" s="15" t="s">
        <v>25</v>
      </c>
      <c r="B31" s="16">
        <v>1.66</v>
      </c>
      <c r="C31" s="9">
        <f>$C$16*B31%</f>
        <v>32.879955983999999</v>
      </c>
    </row>
    <row r="32" spans="1:3" x14ac:dyDescent="0.25">
      <c r="A32" s="15" t="s">
        <v>23</v>
      </c>
      <c r="B32" s="16">
        <v>1.58</v>
      </c>
      <c r="C32" s="9">
        <f t="shared" si="0"/>
        <v>31.295379792000006</v>
      </c>
    </row>
    <row r="33" spans="1:6" x14ac:dyDescent="0.25">
      <c r="A33" s="15" t="s">
        <v>24</v>
      </c>
      <c r="B33" s="16">
        <v>1.55</v>
      </c>
      <c r="C33" s="9">
        <f t="shared" si="0"/>
        <v>30.70116372</v>
      </c>
    </row>
    <row r="34" spans="1:6" x14ac:dyDescent="0.25">
      <c r="A34" s="15" t="s">
        <v>26</v>
      </c>
      <c r="B34" s="16">
        <v>1.08</v>
      </c>
      <c r="C34" s="9">
        <f t="shared" si="0"/>
        <v>21.391778592000001</v>
      </c>
    </row>
    <row r="35" spans="1:6" x14ac:dyDescent="0.25">
      <c r="A35" s="15" t="s">
        <v>28</v>
      </c>
      <c r="B35" s="16">
        <v>0.9</v>
      </c>
      <c r="C35" s="9">
        <f>$C$16*B35%</f>
        <v>17.826482160000005</v>
      </c>
    </row>
    <row r="36" spans="1:6" x14ac:dyDescent="0.25">
      <c r="A36" s="15" t="s">
        <v>27</v>
      </c>
      <c r="B36" s="16">
        <v>0.71</v>
      </c>
      <c r="C36" s="9">
        <f t="shared" si="0"/>
        <v>14.063113703999999</v>
      </c>
    </row>
    <row r="37" spans="1:6" x14ac:dyDescent="0.25">
      <c r="A37" s="15" t="s">
        <v>29</v>
      </c>
      <c r="B37" s="16">
        <v>0.56000000000000005</v>
      </c>
      <c r="C37" s="9">
        <f t="shared" si="0"/>
        <v>11.092033344000003</v>
      </c>
    </row>
    <row r="38" spans="1:6" x14ac:dyDescent="0.25">
      <c r="A38" s="15" t="s">
        <v>30</v>
      </c>
      <c r="B38" s="16">
        <v>0.27</v>
      </c>
      <c r="C38" s="9">
        <f t="shared" si="0"/>
        <v>5.3479446480000004</v>
      </c>
    </row>
    <row r="39" spans="1:6" ht="15.75" thickBot="1" x14ac:dyDescent="0.3">
      <c r="C39" s="6">
        <f>SUM(C22:C38)</f>
        <v>1980.7202400000003</v>
      </c>
    </row>
    <row r="40" spans="1:6" ht="15.75" thickTop="1" x14ac:dyDescent="0.25">
      <c r="A40" t="s">
        <v>31</v>
      </c>
    </row>
    <row r="41" spans="1:6" x14ac:dyDescent="0.25">
      <c r="A41" t="s">
        <v>32</v>
      </c>
    </row>
    <row r="43" spans="1:6" hidden="1" x14ac:dyDescent="0.25">
      <c r="A43" t="s">
        <v>6</v>
      </c>
      <c r="C43" s="4" t="s">
        <v>11</v>
      </c>
      <c r="D43" s="4" t="s">
        <v>33</v>
      </c>
      <c r="E43" s="4" t="s">
        <v>10</v>
      </c>
      <c r="F43" s="4" t="s">
        <v>34</v>
      </c>
    </row>
    <row r="44" spans="1:6" hidden="1" x14ac:dyDescent="0.25">
      <c r="A44" t="s">
        <v>35</v>
      </c>
      <c r="B44" t="s">
        <v>36</v>
      </c>
      <c r="C44">
        <f>VLOOKUP(B44,[1]Sheet1!$B$4:$C$46,2,0)</f>
        <v>7.4486899999999991E-3</v>
      </c>
      <c r="D44" s="11">
        <f>VLOOKUP(B44,[1]Sheet1!$B$4:$D$46,3,0)</f>
        <v>1.5299999999999999E-3</v>
      </c>
      <c r="E44" s="17">
        <f>VLOOKUP(B44,[1]Sheet1!$B$4:$E$46,4,0)</f>
        <v>4.6715100000000002E-3</v>
      </c>
      <c r="F44" s="5">
        <f>SUM(C44:E44)</f>
        <v>1.3650199999999999E-2</v>
      </c>
    </row>
    <row r="45" spans="1:6" hidden="1" x14ac:dyDescent="0.25">
      <c r="A45" t="s">
        <v>37</v>
      </c>
      <c r="B45" t="s">
        <v>38</v>
      </c>
      <c r="C45">
        <f>VLOOKUP(B45,[1]Sheet1!$B$4:$C$46,2,0)</f>
        <v>1.48974E-3</v>
      </c>
      <c r="D45" s="11">
        <f>VLOOKUP(B45,[1]Sheet1!$B$4:$D$46,3,0)</f>
        <v>3.8249999999999997E-4</v>
      </c>
      <c r="E45" s="17">
        <f>VLOOKUP(B45,[1]Sheet1!$B$4:$E$46,4,0)</f>
        <v>9.343E-4</v>
      </c>
      <c r="F45" s="5">
        <f t="shared" ref="F45:F49" si="1">SUM(C45:E45)</f>
        <v>2.8065400000000002E-3</v>
      </c>
    </row>
    <row r="46" spans="1:6" hidden="1" x14ac:dyDescent="0.25">
      <c r="A46" t="s">
        <v>39</v>
      </c>
      <c r="B46" t="s">
        <v>40</v>
      </c>
      <c r="C46">
        <f>VLOOKUP(B46,[1]Sheet1!$B$4:$C$46,2,0)</f>
        <v>1.0800590000000001E-2</v>
      </c>
      <c r="D46" s="11">
        <f>VLOOKUP(B46,[1]Sheet1!$B$4:$D$46,3,0)</f>
        <v>8.8000000000000005E-3</v>
      </c>
      <c r="E46" s="17">
        <f>VLOOKUP(B46,[1]Sheet1!$B$4:$E$46,4,0)</f>
        <v>6.7736899999999997E-3</v>
      </c>
      <c r="F46" s="5">
        <f t="shared" si="1"/>
        <v>2.637428E-2</v>
      </c>
    </row>
    <row r="47" spans="1:6" hidden="1" x14ac:dyDescent="0.25">
      <c r="A47" t="s">
        <v>41</v>
      </c>
      <c r="B47" t="s">
        <v>42</v>
      </c>
      <c r="C47">
        <f>VLOOKUP(B47,[1]Sheet1!$B$4:$C$46,2,0)</f>
        <v>1.507243E-2</v>
      </c>
      <c r="D47" s="11">
        <f>VLOOKUP(B47,[1]Sheet1!$B$4:$D$46,3,0)</f>
        <v>8.8000000000000005E-3</v>
      </c>
      <c r="E47" s="17">
        <f>VLOOKUP(B47,[1]Sheet1!$B$4:$E$46,4,0)</f>
        <v>9.4528000000000008E-3</v>
      </c>
      <c r="F47" s="5">
        <f t="shared" si="1"/>
        <v>3.3325229999999997E-2</v>
      </c>
    </row>
    <row r="48" spans="1:6" hidden="1" x14ac:dyDescent="0.25">
      <c r="A48" t="s">
        <v>43</v>
      </c>
      <c r="B48" t="s">
        <v>44</v>
      </c>
      <c r="C48">
        <f>VLOOKUP(B48,[1]Sheet1!$B$4:$C$46,2,0)</f>
        <v>1.8621800000000002E-3</v>
      </c>
      <c r="D48" s="11">
        <f>VLOOKUP(B48,[1]Sheet1!$B$4:$D$46,3,0)</f>
        <v>3.8249999999999997E-4</v>
      </c>
      <c r="E48" s="17">
        <f>VLOOKUP(B48,[1]Sheet1!$B$4:$E$46,4,0)</f>
        <v>1.16788E-3</v>
      </c>
      <c r="F48" s="5">
        <f t="shared" si="1"/>
        <v>3.4125600000000002E-3</v>
      </c>
    </row>
    <row r="49" spans="1:6" hidden="1" x14ac:dyDescent="0.25">
      <c r="A49" t="s">
        <v>45</v>
      </c>
      <c r="B49" t="s">
        <v>46</v>
      </c>
      <c r="C49">
        <f>VLOOKUP(B49,[1]Sheet1!$B$4:$C$46,2,0)</f>
        <v>1.3902980000000001E-2</v>
      </c>
      <c r="D49" s="11">
        <f>VLOOKUP(B49,[1]Sheet1!$B$4:$D$46,3,0)</f>
        <v>1.5299999999999999E-3</v>
      </c>
      <c r="E49" s="17">
        <f>VLOOKUP(B49,[1]Sheet1!$B$4:$E$46,4,0)</f>
        <v>8.7193700000000006E-3</v>
      </c>
      <c r="F49" s="5">
        <f t="shared" si="1"/>
        <v>2.4152350000000003E-2</v>
      </c>
    </row>
    <row r="50" spans="1:6" hidden="1" x14ac:dyDescent="0.25"/>
    <row r="51" spans="1:6" hidden="1" x14ac:dyDescent="0.25"/>
  </sheetData>
  <sortState xmlns:xlrd2="http://schemas.microsoft.com/office/spreadsheetml/2017/richdata2" ref="A23:C38">
    <sortCondition descending="1" ref="B23:B38"/>
  </sortState>
  <dataValidations count="1">
    <dataValidation type="list" allowBlank="1" showInputMessage="1" showErrorMessage="1" sqref="C10" xr:uid="{00000000-0002-0000-0000-000000000000}">
      <formula1>$A$43:$A$49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illing Document" ma:contentTypeID="0x010100F2A0BCAB5FF63F478519D0AB159B5011DD00083101722E239A40AB0F13AEEFC0481F0056C6221E26ED1346B0036D8AB41BDD5B" ma:contentTypeVersion="162" ma:contentTypeDescription="Create a new document." ma:contentTypeScope="" ma:versionID="7ac084b115b8baa19eb83c2c86721e41">
  <xsd:schema xmlns:xsd="http://www.w3.org/2001/XMLSchema" xmlns:xs="http://www.w3.org/2001/XMLSchema" xmlns:p="http://schemas.microsoft.com/office/2006/metadata/properties" xmlns:ns2="73c2e368-a4ae-4f91-b4b2-563f8b15c48c" xmlns:ns3="59fc9e24-efef-4b31-acac-2baccb73fda1" xmlns:ns4="c51ed66c-6991-4d95-a57b-0fc74499589d" targetNamespace="http://schemas.microsoft.com/office/2006/metadata/properties" ma:root="true" ma:fieldsID="3b76026a719a164378b34badf95f8fb5" ns2:_="" ns3:_="" ns4:_="">
    <xsd:import namespace="73c2e368-a4ae-4f91-b4b2-563f8b15c48c"/>
    <xsd:import namespace="59fc9e24-efef-4b31-acac-2baccb73fda1"/>
    <xsd:import namespace="c51ed66c-6991-4d95-a57b-0fc74499589d"/>
    <xsd:element name="properties">
      <xsd:complexType>
        <xsd:sequence>
          <xsd:element name="documentManagement">
            <xsd:complexType>
              <xsd:all>
                <xsd:element ref="ns2:Topic" minOccurs="0"/>
                <xsd:element ref="ns2:Year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2e368-a4ae-4f91-b4b2-563f8b15c48c" elementFormDefault="qualified">
    <xsd:import namespace="http://schemas.microsoft.com/office/2006/documentManagement/types"/>
    <xsd:import namespace="http://schemas.microsoft.com/office/infopath/2007/PartnerControls"/>
    <xsd:element name="Topic" ma:index="9" nillable="true" ma:displayName="Topic" ma:internalName="Topic">
      <xsd:simpleType>
        <xsd:restriction base="dms:Text">
          <xsd:maxLength value="255"/>
        </xsd:restriction>
      </xsd:simpleType>
    </xsd:element>
    <xsd:element name="Year" ma:index="10" nillable="true" ma:displayName="Year" ma:description="Default value is the year the document was created in SharePoint.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c9e24-efef-4b31-acac-2baccb73f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977cb46-e870-41f2-a62c-da45e54e95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ed66c-6991-4d95-a57b-0fc74499589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d52bcad-2f42-4de5-bdca-55b01ead3638}" ma:internalName="TaxCatchAll" ma:showField="CatchAllData" ma:web="c51ed66c-6991-4d95-a57b-0fc7449958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73c2e368-a4ae-4f91-b4b2-563f8b15c48c">Website Update</Topic>
    <Year xmlns="73c2e368-a4ae-4f91-b4b2-563f8b15c48c">2025</Year>
    <lcf76f155ced4ddcb4097134ff3c332f xmlns="59fc9e24-efef-4b31-acac-2baccb73fda1">
      <Terms xmlns="http://schemas.microsoft.com/office/infopath/2007/PartnerControls"/>
    </lcf76f155ced4ddcb4097134ff3c332f>
    <TaxCatchAll xmlns="c51ed66c-6991-4d95-a57b-0fc74499589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c977cb46-e870-41f2-a62c-da45e54e959c" ContentTypeId="0x010100F2A0BCAB5FF63F478519D0AB159B5011DD" PreviousValue="false"/>
</file>

<file path=customXml/itemProps1.xml><?xml version="1.0" encoding="utf-8"?>
<ds:datastoreItem xmlns:ds="http://schemas.openxmlformats.org/officeDocument/2006/customXml" ds:itemID="{66B0FD0E-D8F3-437A-95C3-F8BADC90E0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2e368-a4ae-4f91-b4b2-563f8b15c48c"/>
    <ds:schemaRef ds:uri="59fc9e24-efef-4b31-acac-2baccb73fda1"/>
    <ds:schemaRef ds:uri="c51ed66c-6991-4d95-a57b-0fc7449958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ED467F-EBB2-4C6F-8A69-C29271661F50}">
  <ds:schemaRefs>
    <ds:schemaRef ds:uri="http://schemas.microsoft.com/office/2006/metadata/properties"/>
    <ds:schemaRef ds:uri="http://schemas.microsoft.com/office/infopath/2007/PartnerControls"/>
    <ds:schemaRef ds:uri="73c2e368-a4ae-4f91-b4b2-563f8b15c48c"/>
    <ds:schemaRef ds:uri="59fc9e24-efef-4b31-acac-2baccb73fda1"/>
    <ds:schemaRef ds:uri="c51ed66c-6991-4d95-a57b-0fc74499589d"/>
  </ds:schemaRefs>
</ds:datastoreItem>
</file>

<file path=customXml/itemProps3.xml><?xml version="1.0" encoding="utf-8"?>
<ds:datastoreItem xmlns:ds="http://schemas.openxmlformats.org/officeDocument/2006/customXml" ds:itemID="{92905CBF-121B-4E4E-BBAA-1DC02C6AB1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84287C0-1777-4B35-9311-148896332CBC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>Municipality of Clarington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James, Jessica</dc:creator>
  <cp:keywords/>
  <dc:description/>
  <cp:lastModifiedBy>James, Jessica</cp:lastModifiedBy>
  <cp:revision/>
  <dcterms:created xsi:type="dcterms:W3CDTF">2022-02-28T15:38:15Z</dcterms:created>
  <dcterms:modified xsi:type="dcterms:W3CDTF">2025-05-30T19:44:45Z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0x010100F2A0BCAB5FF63F478519D0AB159B5011DD00083101722E239A40AB0F13AEEFC0481F0056C6221E26ED1346B0036D8AB41BDD5B</vt:lpwstr>
  </property>
  <property fmtid="{D5CDD505-2E9C-101B-9397-08002B2CF9AE}" pid="3" name="DocumentSetDescription">
    <vt:lpwstr/>
  </property>
  <property fmtid="{D5CDD505-2E9C-101B-9397-08002B2CF9AE}" pid="4" name="DocumentType">
    <vt:lpwstr>FINAL</vt:lpwstr>
  </property>
  <property fmtid="{D5CDD505-2E9C-101B-9397-08002B2CF9AE}" pid="5" name="MediaServiceImageTags">
    <vt:lpwstr/>
  </property>
</Properties>
</file>